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bmiar Korzkiew" sheetId="1" r:id="rId1"/>
  </sheets>
  <definedNames>
    <definedName name="_xlnm.Print_Area" localSheetId="0">'Obmiar Korzkiew'!$A$1:$C$37</definedName>
  </definedNames>
  <calcPr fullCalcOnLoad="1"/>
</workbook>
</file>

<file path=xl/sharedStrings.xml><?xml version="1.0" encoding="utf-8"?>
<sst xmlns="http://schemas.openxmlformats.org/spreadsheetml/2006/main" count="62" uniqueCount="52">
  <si>
    <t>ZWIĘKSZENIE RETENCJI ZLEWNI NA OBSZARACH WIEJSKICH 
ZGODNYCH Z ZAŁOŻENIAMI PLANU PRZECIWDZIAŁANIA SKUTKOM SUSZY</t>
  </si>
  <si>
    <t>Jaz zastawkowy na rzece Korzkiew w km. 2+241</t>
  </si>
  <si>
    <t>OBMIAR</t>
  </si>
  <si>
    <t>Roboty przygotowawcze</t>
  </si>
  <si>
    <t>m3</t>
  </si>
  <si>
    <t>Powierzchnie 
do oczyszczenia</t>
  </si>
  <si>
    <t>30,0*8,0*0,6</t>
  </si>
  <si>
    <t>Zamknięcia zmechanizmami wyciagowymi</t>
  </si>
  <si>
    <t>kpl.</t>
  </si>
  <si>
    <t>Główne</t>
  </si>
  <si>
    <t>Zamknięcie dwudzielne szerokość  w świetle prowadnic 1,75 m, 
wysokość budowli 2,0 m, wysokość piętrzenia 1,4 m</t>
  </si>
  <si>
    <t xml:space="preserve">Boczne </t>
  </si>
  <si>
    <t>Zamknięcie  pojedyncze na rurociąg fi 600,
szer w świetle prowadnic 0,8 m wysokość budowli  1,8 m</t>
  </si>
  <si>
    <t>Powierzchnia ścian betonowych stopnia</t>
  </si>
  <si>
    <t>m2</t>
  </si>
  <si>
    <t>Skrzydło lewe</t>
  </si>
  <si>
    <t>(5,8+0,6+0,6)*1,8+(3,3+4,0)*1,6+(2,4+0,6+2,0)+2,0+(3,5+2,0)*1,2+ 0,6*(2,3+3,5+5,8)</t>
  </si>
  <si>
    <t>Skrzydło prawe</t>
  </si>
  <si>
    <t>Element C</t>
  </si>
  <si>
    <t>(4,0+4,0+0,4+0,4)*1,8+4,0*0,4</t>
  </si>
  <si>
    <t>Element D</t>
  </si>
  <si>
    <t>Filar środkowy</t>
  </si>
  <si>
    <t>(2,7+2,7+0,7)*2,0</t>
  </si>
  <si>
    <t>Kładka</t>
  </si>
  <si>
    <t>12,0*1,0</t>
  </si>
  <si>
    <t>Powierzchnia ścian  RAZEM</t>
  </si>
  <si>
    <t>Naprawa PONUR</t>
  </si>
  <si>
    <t>Powierzchnia dna</t>
  </si>
  <si>
    <t xml:space="preserve">betonowa </t>
  </si>
  <si>
    <t>5,2*4,0</t>
  </si>
  <si>
    <t>narzut kamienny</t>
  </si>
  <si>
    <t>((5,2+3,0)/2)*6</t>
  </si>
  <si>
    <t>Powierzchnia skarp</t>
  </si>
  <si>
    <t>6,5*2,0*2</t>
  </si>
  <si>
    <t>Naprawa POSZUR</t>
  </si>
  <si>
    <t>Niecka wypadowa</t>
  </si>
  <si>
    <t>4,8*5,6</t>
  </si>
  <si>
    <t>Bruk w dnie</t>
  </si>
  <si>
    <t>((4,8+3,0)/2)*5,5</t>
  </si>
  <si>
    <t>płyty betonowe</t>
  </si>
  <si>
    <t>2,0*5,6*2</t>
  </si>
  <si>
    <t xml:space="preserve">płyty azurowe </t>
  </si>
  <si>
    <t>1,8*5,6*2</t>
  </si>
  <si>
    <t>Poręcze stalowe</t>
  </si>
  <si>
    <t>główna</t>
  </si>
  <si>
    <t>12,6 mb</t>
  </si>
  <si>
    <t>boczne</t>
  </si>
  <si>
    <t>2*4,0 m</t>
  </si>
  <si>
    <t>Poręcze stalowe  RAZEM</t>
  </si>
  <si>
    <t>Rurociąci zasilające rowy fi 600</t>
  </si>
  <si>
    <t>Lewy</t>
  </si>
  <si>
    <t>Prawy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</si>
</sst>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</numFmts>
  <fonts count="40">
    <font>
      <sz val="11"/>
      <color indexed="8"/>
      <name val="Calibri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 inden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65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="80" zoomScaleSheetLayoutView="80" zoomScalePageLayoutView="60" workbookViewId="0" topLeftCell="A1">
      <selection activeCell="J12" sqref="J12"/>
    </sheetView>
  </sheetViews>
  <sheetFormatPr defaultColWidth="9.140625" defaultRowHeight="15"/>
  <cols>
    <col min="1" max="1" width="21.140625" style="1" customWidth="1"/>
    <col min="2" max="2" width="74.00390625" style="1" customWidth="1"/>
    <col min="3" max="3" width="9.57421875" style="1" customWidth="1"/>
    <col min="4" max="4" width="8.8515625" style="1" customWidth="1"/>
  </cols>
  <sheetData>
    <row r="1" spans="1:3" ht="39.75" customHeight="1">
      <c r="A1" s="23" t="s">
        <v>0</v>
      </c>
      <c r="B1" s="24"/>
      <c r="C1" s="25"/>
    </row>
    <row r="2" spans="1:3" ht="18" customHeight="1">
      <c r="A2" s="29" t="s">
        <v>1</v>
      </c>
      <c r="B2" s="30"/>
      <c r="C2" s="31"/>
    </row>
    <row r="3" spans="1:3" ht="21" customHeight="1">
      <c r="A3" s="26" t="s">
        <v>2</v>
      </c>
      <c r="B3" s="27"/>
      <c r="C3" s="28"/>
    </row>
    <row r="4" spans="1:3" ht="18.75" customHeight="1">
      <c r="A4" s="32" t="s">
        <v>3</v>
      </c>
      <c r="B4" s="33"/>
      <c r="C4" s="8" t="s">
        <v>4</v>
      </c>
    </row>
    <row r="5" spans="1:3" ht="35.25" customHeight="1">
      <c r="A5" s="20" t="s">
        <v>5</v>
      </c>
      <c r="B5" s="11" t="s">
        <v>6</v>
      </c>
      <c r="C5" s="17">
        <f>30*8*0.6</f>
        <v>144</v>
      </c>
    </row>
    <row r="6" spans="1:3" ht="21" customHeight="1">
      <c r="A6" s="21" t="s">
        <v>7</v>
      </c>
      <c r="B6" s="22"/>
      <c r="C6" s="8" t="s">
        <v>8</v>
      </c>
    </row>
    <row r="7" spans="1:3" ht="36" customHeight="1">
      <c r="A7" s="7" t="s">
        <v>9</v>
      </c>
      <c r="B7" s="19" t="s">
        <v>10</v>
      </c>
      <c r="C7" s="13">
        <v>2</v>
      </c>
    </row>
    <row r="8" spans="1:3" ht="36" customHeight="1">
      <c r="A8" s="4" t="s">
        <v>11</v>
      </c>
      <c r="B8" s="18" t="s">
        <v>12</v>
      </c>
      <c r="C8" s="17">
        <v>2</v>
      </c>
    </row>
    <row r="9" spans="1:3" ht="26.25" customHeight="1">
      <c r="A9" s="21" t="s">
        <v>13</v>
      </c>
      <c r="B9" s="22"/>
      <c r="C9" s="8" t="s">
        <v>14</v>
      </c>
    </row>
    <row r="10" spans="1:3" ht="26.25" customHeight="1">
      <c r="A10" s="7" t="s">
        <v>15</v>
      </c>
      <c r="B10" s="9" t="s">
        <v>16</v>
      </c>
      <c r="C10" s="12">
        <f>(5.8+0.6+0.6)*1.8+(3.3+4)*1.6+(2.4+0.6+2)+2+(3.5+2)*1.2+0.6*(2.3+3.5+5.8)</f>
        <v>44.839999999999996</v>
      </c>
    </row>
    <row r="11" spans="1:3" ht="26.25" customHeight="1">
      <c r="A11" s="7" t="s">
        <v>17</v>
      </c>
      <c r="B11" s="9" t="s">
        <v>16</v>
      </c>
      <c r="C11" s="12">
        <f>(5.8+0.6+0.6)*1.8+(3.3+4)*1.6+(2.4+0.6+2)+2+(3.5+2)*1.2+0.6*(2.3+3.5+5.8)</f>
        <v>44.839999999999996</v>
      </c>
    </row>
    <row r="12" spans="1:3" ht="26.25" customHeight="1">
      <c r="A12" s="7" t="s">
        <v>18</v>
      </c>
      <c r="B12" s="9" t="s">
        <v>19</v>
      </c>
      <c r="C12" s="12">
        <f>(4+4+0.4+0.4)*1.8+4*0.4</f>
        <v>17.44</v>
      </c>
    </row>
    <row r="13" spans="1:3" ht="26.25" customHeight="1">
      <c r="A13" s="7" t="s">
        <v>20</v>
      </c>
      <c r="B13" s="9" t="s">
        <v>19</v>
      </c>
      <c r="C13" s="12">
        <f>(4+4+0.4+0.4)*1.8+4*0.4</f>
        <v>17.44</v>
      </c>
    </row>
    <row r="14" spans="1:3" ht="26.25" customHeight="1">
      <c r="A14" s="7" t="s">
        <v>21</v>
      </c>
      <c r="B14" s="9" t="s">
        <v>22</v>
      </c>
      <c r="C14" s="12">
        <f>(2.7+2.7+0.7)*2</f>
        <v>12.200000000000001</v>
      </c>
    </row>
    <row r="15" spans="1:3" ht="26.25" customHeight="1">
      <c r="A15" s="7" t="s">
        <v>23</v>
      </c>
      <c r="B15" s="9" t="s">
        <v>24</v>
      </c>
      <c r="C15" s="12">
        <f>12*1</f>
        <v>12</v>
      </c>
    </row>
    <row r="16" spans="1:4" ht="26.25" customHeight="1">
      <c r="A16" s="4"/>
      <c r="B16" s="16" t="s">
        <v>25</v>
      </c>
      <c r="C16" s="15">
        <f>SUM(C10:C15)</f>
        <v>148.76</v>
      </c>
      <c r="D16" s="14"/>
    </row>
    <row r="17" spans="1:3" ht="26.25" customHeight="1">
      <c r="A17" s="21" t="s">
        <v>26</v>
      </c>
      <c r="B17" s="22"/>
      <c r="C17" s="8"/>
    </row>
    <row r="18" spans="1:3" ht="26.25" customHeight="1">
      <c r="A18" s="7" t="s">
        <v>27</v>
      </c>
      <c r="B18" s="9"/>
      <c r="C18" s="13" t="s">
        <v>14</v>
      </c>
    </row>
    <row r="19" spans="1:3" ht="26.25" customHeight="1">
      <c r="A19" s="7" t="s">
        <v>28</v>
      </c>
      <c r="B19" s="9" t="s">
        <v>29</v>
      </c>
      <c r="C19" s="12">
        <f>5.2*4</f>
        <v>20.8</v>
      </c>
    </row>
    <row r="20" spans="1:3" ht="26.25" customHeight="1">
      <c r="A20" s="7" t="s">
        <v>30</v>
      </c>
      <c r="B20" s="9" t="s">
        <v>31</v>
      </c>
      <c r="C20" s="12">
        <f>((5.2+3)/2)*6</f>
        <v>24.599999999999998</v>
      </c>
    </row>
    <row r="21" spans="1:3" ht="26.25" customHeight="1">
      <c r="A21" s="7" t="s">
        <v>32</v>
      </c>
      <c r="B21" s="9"/>
      <c r="C21" s="12" t="s">
        <v>14</v>
      </c>
    </row>
    <row r="22" spans="1:3" ht="26.25" customHeight="1">
      <c r="A22" s="4" t="s">
        <v>30</v>
      </c>
      <c r="B22" s="11" t="s">
        <v>33</v>
      </c>
      <c r="C22" s="10">
        <f>6.5*2*2</f>
        <v>26</v>
      </c>
    </row>
    <row r="23" spans="1:3" ht="26.25" customHeight="1">
      <c r="A23" s="21" t="s">
        <v>34</v>
      </c>
      <c r="B23" s="22"/>
      <c r="C23" s="8"/>
    </row>
    <row r="24" spans="1:3" ht="26.25" customHeight="1">
      <c r="A24" s="7" t="s">
        <v>27</v>
      </c>
      <c r="B24" s="9"/>
      <c r="C24" s="13" t="s">
        <v>14</v>
      </c>
    </row>
    <row r="25" spans="1:3" ht="26.25" customHeight="1">
      <c r="A25" s="7" t="s">
        <v>35</v>
      </c>
      <c r="B25" s="9" t="s">
        <v>36</v>
      </c>
      <c r="C25" s="12">
        <f>4.8*5.6</f>
        <v>26.88</v>
      </c>
    </row>
    <row r="26" spans="1:3" ht="26.25" customHeight="1">
      <c r="A26" s="7" t="s">
        <v>37</v>
      </c>
      <c r="B26" s="9" t="s">
        <v>38</v>
      </c>
      <c r="C26" s="12">
        <f>((4.8+3)/2)*5.5</f>
        <v>21.45</v>
      </c>
    </row>
    <row r="27" spans="1:3" ht="26.25" customHeight="1">
      <c r="A27" s="7" t="s">
        <v>32</v>
      </c>
      <c r="B27" s="9"/>
      <c r="C27" s="12" t="s">
        <v>14</v>
      </c>
    </row>
    <row r="28" spans="1:3" ht="26.25" customHeight="1">
      <c r="A28" s="7" t="s">
        <v>39</v>
      </c>
      <c r="B28" s="9" t="s">
        <v>40</v>
      </c>
      <c r="C28" s="12">
        <f>2*5.6*2</f>
        <v>22.4</v>
      </c>
    </row>
    <row r="29" spans="1:3" ht="26.25" customHeight="1">
      <c r="A29" s="4" t="s">
        <v>41</v>
      </c>
      <c r="B29" s="11" t="s">
        <v>42</v>
      </c>
      <c r="C29" s="10">
        <f>1.8*5.6*2</f>
        <v>20.16</v>
      </c>
    </row>
    <row r="30" spans="1:3" ht="26.25" customHeight="1">
      <c r="A30" s="21" t="s">
        <v>43</v>
      </c>
      <c r="B30" s="22"/>
      <c r="C30" s="8"/>
    </row>
    <row r="31" spans="1:3" ht="26.25" customHeight="1">
      <c r="A31" s="7" t="s">
        <v>44</v>
      </c>
      <c r="B31" s="9" t="s">
        <v>45</v>
      </c>
      <c r="C31" s="5">
        <v>12.6</v>
      </c>
    </row>
    <row r="32" spans="1:3" ht="26.25" customHeight="1">
      <c r="A32" s="7" t="s">
        <v>46</v>
      </c>
      <c r="B32" s="9" t="s">
        <v>47</v>
      </c>
      <c r="C32" s="5">
        <v>8</v>
      </c>
    </row>
    <row r="33" spans="1:3" ht="26.25" customHeight="1">
      <c r="A33" s="4"/>
      <c r="B33" s="3" t="s">
        <v>48</v>
      </c>
      <c r="C33" s="2">
        <f>SUM(C31:C32)</f>
        <v>20.6</v>
      </c>
    </row>
    <row r="34" spans="1:3" ht="26.25" customHeight="1">
      <c r="A34" s="21" t="s">
        <v>49</v>
      </c>
      <c r="B34" s="22"/>
      <c r="C34" s="8"/>
    </row>
    <row r="35" spans="1:3" ht="26.25" customHeight="1">
      <c r="A35" s="7" t="s">
        <v>50</v>
      </c>
      <c r="B35" s="6">
        <v>5</v>
      </c>
      <c r="C35" s="5">
        <v>5</v>
      </c>
    </row>
    <row r="36" spans="1:3" ht="26.25" customHeight="1">
      <c r="A36" s="7" t="s">
        <v>51</v>
      </c>
      <c r="B36" s="6">
        <v>5</v>
      </c>
      <c r="C36" s="5">
        <v>5</v>
      </c>
    </row>
    <row r="37" spans="1:3" ht="26.25" customHeight="1">
      <c r="A37" s="4"/>
      <c r="B37" s="3" t="s">
        <v>48</v>
      </c>
      <c r="C37" s="2">
        <f>SUM(C35:C36)</f>
        <v>10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34:B34"/>
    <mergeCell ref="A30:B30"/>
    <mergeCell ref="A1:C1"/>
    <mergeCell ref="A3:C3"/>
    <mergeCell ref="A2:C2"/>
    <mergeCell ref="A4:B4"/>
    <mergeCell ref="A9:B9"/>
    <mergeCell ref="A17:B17"/>
    <mergeCell ref="A23:B23"/>
    <mergeCell ref="A6:B6"/>
  </mergeCells>
  <printOptions horizontalCentered="1" verticalCentered="1"/>
  <pageMargins left="0.7874015748031497" right="0.3937007874015748" top="0.28" bottom="0.22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Dziergas</dc:creator>
  <cp:keywords/>
  <dc:description/>
  <cp:lastModifiedBy>Scott Wilson Sp. z.o.o.</cp:lastModifiedBy>
  <dcterms:created xsi:type="dcterms:W3CDTF">2020-05-15T12:04:49Z</dcterms:created>
  <dcterms:modified xsi:type="dcterms:W3CDTF">2020-05-22T06:58:37Z</dcterms:modified>
  <cp:category/>
  <cp:version/>
  <cp:contentType/>
  <cp:contentStatus/>
</cp:coreProperties>
</file>